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0" yWindow="1425" windowWidth="17340" windowHeight="1078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list'!$F$4</definedName>
    <definedName name="MJ">'Krycí list'!$G$4</definedName>
    <definedName name="Mont">Rekapitulace!$H$12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Položky!$A$1:$G$33</definedName>
    <definedName name="_xlnm.Print_Area" localSheetId="1">Rekapitulace!$A$1:$I$21</definedName>
    <definedName name="PocetMJ">'Krycí list'!$G$7</definedName>
    <definedName name="Poznamka">'Krycí list'!$B$37</definedName>
    <definedName name="Projektant">'Krycí list'!$C$7</definedName>
    <definedName name="PSV">Rekapitulace!$F$12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32" i="3"/>
  <c r="BD32" i="3"/>
  <c r="BC32" i="3"/>
  <c r="BB32" i="3"/>
  <c r="BA32" i="3"/>
  <c r="BA33" i="3" s="1"/>
  <c r="E11" i="2" s="1"/>
  <c r="G32" i="3"/>
  <c r="I11" i="2"/>
  <c r="B11" i="2"/>
  <c r="A11" i="2"/>
  <c r="BE33" i="3"/>
  <c r="BD33" i="3"/>
  <c r="H11" i="2" s="1"/>
  <c r="BC33" i="3"/>
  <c r="G11" i="2" s="1"/>
  <c r="BB33" i="3"/>
  <c r="F11" i="2" s="1"/>
  <c r="G33" i="3"/>
  <c r="C33" i="3"/>
  <c r="BE29" i="3"/>
  <c r="BD29" i="3"/>
  <c r="BC29" i="3"/>
  <c r="BB29" i="3"/>
  <c r="BA29" i="3"/>
  <c r="G29" i="3"/>
  <c r="BE28" i="3"/>
  <c r="BD28" i="3"/>
  <c r="BC28" i="3"/>
  <c r="BB28" i="3"/>
  <c r="G28" i="3"/>
  <c r="BA28" i="3" s="1"/>
  <c r="BE26" i="3"/>
  <c r="BD26" i="3"/>
  <c r="BC26" i="3"/>
  <c r="BB26" i="3"/>
  <c r="BA26" i="3"/>
  <c r="G26" i="3"/>
  <c r="BE25" i="3"/>
  <c r="BD25" i="3"/>
  <c r="BD30" i="3" s="1"/>
  <c r="H10" i="2" s="1"/>
  <c r="BC25" i="3"/>
  <c r="BB25" i="3"/>
  <c r="G25" i="3"/>
  <c r="BA25" i="3" s="1"/>
  <c r="BE24" i="3"/>
  <c r="BE30" i="3" s="1"/>
  <c r="I10" i="2" s="1"/>
  <c r="BD24" i="3"/>
  <c r="BC24" i="3"/>
  <c r="BB24" i="3"/>
  <c r="BB30" i="3" s="1"/>
  <c r="F10" i="2" s="1"/>
  <c r="BA24" i="3"/>
  <c r="G24" i="3"/>
  <c r="B10" i="2"/>
  <c r="A10" i="2"/>
  <c r="BC30" i="3"/>
  <c r="G10" i="2" s="1"/>
  <c r="C30" i="3"/>
  <c r="BE21" i="3"/>
  <c r="BD21" i="3"/>
  <c r="BC21" i="3"/>
  <c r="BB21" i="3"/>
  <c r="BB22" i="3" s="1"/>
  <c r="F9" i="2" s="1"/>
  <c r="BA21" i="3"/>
  <c r="G21" i="3"/>
  <c r="BE20" i="3"/>
  <c r="BD20" i="3"/>
  <c r="BD22" i="3" s="1"/>
  <c r="H9" i="2" s="1"/>
  <c r="BC20" i="3"/>
  <c r="BC22" i="3" s="1"/>
  <c r="G9" i="2" s="1"/>
  <c r="BB20" i="3"/>
  <c r="G20" i="3"/>
  <c r="BA20" i="3" s="1"/>
  <c r="BA22" i="3" s="1"/>
  <c r="E9" i="2" s="1"/>
  <c r="B9" i="2"/>
  <c r="A9" i="2"/>
  <c r="BE22" i="3"/>
  <c r="I9" i="2" s="1"/>
  <c r="C22" i="3"/>
  <c r="BE17" i="3"/>
  <c r="BD17" i="3"/>
  <c r="BD18" i="3" s="1"/>
  <c r="H8" i="2" s="1"/>
  <c r="BC17" i="3"/>
  <c r="BB17" i="3"/>
  <c r="G17" i="3"/>
  <c r="BA17" i="3" s="1"/>
  <c r="BA18" i="3" s="1"/>
  <c r="E8" i="2" s="1"/>
  <c r="G8" i="2"/>
  <c r="F8" i="2"/>
  <c r="B8" i="2"/>
  <c r="A8" i="2"/>
  <c r="BE18" i="3"/>
  <c r="I8" i="2" s="1"/>
  <c r="BC18" i="3"/>
  <c r="BB18" i="3"/>
  <c r="C18" i="3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E15" i="3" s="1"/>
  <c r="I7" i="2" s="1"/>
  <c r="I12" i="2" s="1"/>
  <c r="C20" i="1" s="1"/>
  <c r="BD10" i="3"/>
  <c r="BD15" i="3" s="1"/>
  <c r="H7" i="2" s="1"/>
  <c r="H12" i="2" s="1"/>
  <c r="C15" i="1" s="1"/>
  <c r="BC10" i="3"/>
  <c r="BB10" i="3"/>
  <c r="G10" i="3"/>
  <c r="BA10" i="3" s="1"/>
  <c r="BE8" i="3"/>
  <c r="BD8" i="3"/>
  <c r="BC8" i="3"/>
  <c r="BB8" i="3"/>
  <c r="BB15" i="3" s="1"/>
  <c r="F7" i="2" s="1"/>
  <c r="F12" i="2" s="1"/>
  <c r="C17" i="1" s="1"/>
  <c r="G8" i="3"/>
  <c r="BA8" i="3" s="1"/>
  <c r="BA15" i="3" s="1"/>
  <c r="E7" i="2" s="1"/>
  <c r="B7" i="2"/>
  <c r="A7" i="2"/>
  <c r="BC15" i="3"/>
  <c r="G7" i="2" s="1"/>
  <c r="G12" i="2" s="1"/>
  <c r="C14" i="1" s="1"/>
  <c r="C15" i="3"/>
  <c r="C4" i="3"/>
  <c r="F3" i="3"/>
  <c r="C3" i="3"/>
  <c r="C2" i="2"/>
  <c r="C1" i="2"/>
  <c r="F33" i="1"/>
  <c r="F31" i="1"/>
  <c r="F34" i="1" s="1"/>
  <c r="G8" i="1"/>
  <c r="BA30" i="3" l="1"/>
  <c r="E10" i="2" s="1"/>
  <c r="E12" i="2" s="1"/>
  <c r="G18" i="3"/>
  <c r="G22" i="3"/>
  <c r="G15" i="3"/>
  <c r="G30" i="3"/>
  <c r="G19" i="2" l="1"/>
  <c r="I19" i="2" s="1"/>
  <c r="G16" i="1" s="1"/>
  <c r="G18" i="2"/>
  <c r="I18" i="2" s="1"/>
  <c r="G15" i="1" s="1"/>
  <c r="G17" i="2"/>
  <c r="I17" i="2" s="1"/>
  <c r="C16" i="1"/>
  <c r="C18" i="1" s="1"/>
  <c r="C21" i="1" s="1"/>
  <c r="H20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<sst xmlns="http://schemas.openxmlformats.org/spreadsheetml/2006/main" count="164" uniqueCount="118">
  <si>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</si>
  <si>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</si>
  <si>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</si>
  <si>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</si>
  <si>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</si>
  <si>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</si>
  <si>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</si>
  <si>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</si>
  <si>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</si>
  <si>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</si>
  <si>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</si>
  <si>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</si>
  <si>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</si>
  <si>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</si>
  <si>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</si>
  <si>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</si>
  <si>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</si>
  <si>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</si>
  <si>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</si>
  <si>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</si>
  <si>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</si>
  <si>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</si>
  <si>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</si>
  <si>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</si>
  <si>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</si>
  <si>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</si>
  <si>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</si>
  <si>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</si>
  <si>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</si>
  <si>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</si>
  <si>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</si>
  <si>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</si>
  <si>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</si>
  <si>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</si>
  <si>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</si>
  <si>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</si>
  <si>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</si>
  <si>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</si>
  <si>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</si>
  <si>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</si>
  <si>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</si>
  <si>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</si>
  <si>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</si>
  <si>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</si>
  <si>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</si>
  <si>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</si>
  <si>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</si>
  <si>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</si>
  <si>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</si>
  <si>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</si>
  <si>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</si>
  <si>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</si>
  <si>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</si>
  <si>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</si>
  <si>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</si>
  <si>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</si>
  <si>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</si>
  <si>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</si>
  <si>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</si>
  <si>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</si>
  <si>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</si>
  <si>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</si>
  <si>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</si>
  <si>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</si>
  <si>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</si>
  <si>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</si>
  <si>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</si>
  <si>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</si>
  <si>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</si>
  <si>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</si>
  <si>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501-15+16-Úprava parkoviště,komunikace</t>
  </si>
  <si>
    <t>113 10-7221</t>
  </si>
  <si>
    <t xml:space="preserve">Odstranění asfaltbet.krytu tl. 40+60 mm </t>
  </si>
  <si>
    <t>m2</t>
  </si>
  <si>
    <t>22,95*1,83</t>
  </si>
  <si>
    <t>113 15-3111</t>
  </si>
  <si>
    <t>Odstranění podkladu obalované kamenivo kamenivo zpevněné cementem</t>
  </si>
  <si>
    <t>m3</t>
  </si>
  <si>
    <t>(0,08+0,17)*22,95*1,83</t>
  </si>
  <si>
    <t>113 15-2112.R00</t>
  </si>
  <si>
    <t xml:space="preserve">Odstranění podkladu z kameniva drceného </t>
  </si>
  <si>
    <t>0,24*22,95*1,83</t>
  </si>
  <si>
    <t>113 20-2111.R00</t>
  </si>
  <si>
    <t xml:space="preserve">Vytrhání obrub z krajníků nebo obrubníků stojatých </t>
  </si>
  <si>
    <t>m</t>
  </si>
  <si>
    <t>5</t>
  </si>
  <si>
    <t>Komunikace</t>
  </si>
  <si>
    <t>574 00-0012</t>
  </si>
  <si>
    <t>Komunikace s krytem z penetr.makadamu vč.odkopu a ternéních úprav, přesun hmot</t>
  </si>
  <si>
    <t>91</t>
  </si>
  <si>
    <t>Doplňující práce na komunikaci</t>
  </si>
  <si>
    <t>917 86-2111.RT2</t>
  </si>
  <si>
    <t>Osazení stojat. obrub.bet. s opěrou,lože z C 12/15 včetně obrubníku</t>
  </si>
  <si>
    <t>919 73-5113.R00</t>
  </si>
  <si>
    <t xml:space="preserve">Řezání stávajícího živičného krytu tl. 10 - 15 cm </t>
  </si>
  <si>
    <t>97</t>
  </si>
  <si>
    <t>Prorážení otvorů</t>
  </si>
  <si>
    <t>979 99-0113.R00</t>
  </si>
  <si>
    <t xml:space="preserve">Poplatek za skládku suti - obalovaný asfalt </t>
  </si>
  <si>
    <t>t</t>
  </si>
  <si>
    <t>979 08-1111.R00</t>
  </si>
  <si>
    <t xml:space="preserve">Odvoz suti a vybour. hmot na skládku do 1 km </t>
  </si>
  <si>
    <t>979 08-1121.R00</t>
  </si>
  <si>
    <t>Příplatek k odvozu za každý další 1 km skládka do 20 km</t>
  </si>
  <si>
    <t>19*79</t>
  </si>
  <si>
    <t>979 08-2111.R00</t>
  </si>
  <si>
    <t xml:space="preserve">Vnitrostaveništní doprava suti do 10 m </t>
  </si>
  <si>
    <t>979 08-8212.R00</t>
  </si>
  <si>
    <t xml:space="preserve">Nakládání suti na dopravní prostředky </t>
  </si>
  <si>
    <t>99</t>
  </si>
  <si>
    <t>Staveništní přesun hmot</t>
  </si>
  <si>
    <t>998 27-6101.R00</t>
  </si>
  <si>
    <t xml:space="preserve">Přesun hmot 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</si>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</sst>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L9" sqref="L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117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116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Rekapitulace!A17</f>
        <v>Mimořádně ztížené dopravní podmínky 3,5%</v>
      </c>
      <c r="E14" s="49"/>
      <c r="F14" s="50"/>
      <c r="G14" s="47">
        <f>Rekapitulace!I17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Rekapitulace!A18</f>
        <v>Provozní vlivy 0,9%</v>
      </c>
      <c r="E15" s="51"/>
      <c r="F15" s="52"/>
      <c r="G15" s="47">
        <f>Rekapitulace!I18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Rekapitulace!A19</f>
        <v>Zařízení staveniště 2,5%</v>
      </c>
      <c r="E16" s="51"/>
      <c r="F16" s="52"/>
      <c r="G16" s="47">
        <f>Rekapitulace!I19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1"/>
  <sheetViews>
    <sheetView workbookViewId="0">
      <selection activeCell="H20" sqref="H20:I2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57" ht="13.5" thickBot="1" x14ac:dyDescent="0.25">
      <c r="A2" s="84" t="s">
        <v>1</v>
      </c>
      <c r="B2" s="85"/>
      <c r="C2" s="86" t="str">
        <f>CONCATENATE(cisloobjektu," ",nazevobjektu)</f>
        <v xml:space="preserve"> 501-15+16-Úprava parkoviště,komunikace</v>
      </c>
      <c r="D2" s="87"/>
      <c r="E2" s="88"/>
      <c r="F2" s="87"/>
      <c r="G2" s="89"/>
      <c r="H2" s="89"/>
      <c r="I2" s="90"/>
    </row>
    <row r="3" spans="1:57" ht="13.5" thickTop="1" x14ac:dyDescent="0.2">
      <c r="F3" s="11"/>
    </row>
    <row r="4" spans="1:57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Položky!BA15</f>
        <v>0</v>
      </c>
      <c r="F7" s="203">
        <f>Položky!BB15</f>
        <v>0</v>
      </c>
      <c r="G7" s="203">
        <f>Položky!BC15</f>
        <v>0</v>
      </c>
      <c r="H7" s="203">
        <f>Položky!BD15</f>
        <v>0</v>
      </c>
      <c r="I7" s="204">
        <f>Položky!BE15</f>
        <v>0</v>
      </c>
    </row>
    <row r="8" spans="1:57" s="11" customFormat="1" x14ac:dyDescent="0.2">
      <c r="A8" s="201" t="str">
        <f>Položky!B16</f>
        <v>5</v>
      </c>
      <c r="B8" s="99" t="str">
        <f>Položky!C16</f>
        <v>Komunikace</v>
      </c>
      <c r="C8" s="100"/>
      <c r="D8" s="101"/>
      <c r="E8" s="202">
        <f>Položky!BA18</f>
        <v>0</v>
      </c>
      <c r="F8" s="203">
        <f>Položky!BB18</f>
        <v>0</v>
      </c>
      <c r="G8" s="203">
        <f>Položky!BC18</f>
        <v>0</v>
      </c>
      <c r="H8" s="203">
        <f>Položky!BD18</f>
        <v>0</v>
      </c>
      <c r="I8" s="204">
        <f>Položky!BE18</f>
        <v>0</v>
      </c>
    </row>
    <row r="9" spans="1:57" s="11" customFormat="1" x14ac:dyDescent="0.2">
      <c r="A9" s="201" t="str">
        <f>Položky!B19</f>
        <v>91</v>
      </c>
      <c r="B9" s="99" t="str">
        <f>Položky!C19</f>
        <v>Doplňující práce na komunikaci</v>
      </c>
      <c r="C9" s="100"/>
      <c r="D9" s="101"/>
      <c r="E9" s="202">
        <f>Položky!BA22</f>
        <v>0</v>
      </c>
      <c r="F9" s="203">
        <f>Položky!BB22</f>
        <v>0</v>
      </c>
      <c r="G9" s="203">
        <f>Položky!BC22</f>
        <v>0</v>
      </c>
      <c r="H9" s="203">
        <f>Položky!BD22</f>
        <v>0</v>
      </c>
      <c r="I9" s="204">
        <f>Položky!BE22</f>
        <v>0</v>
      </c>
    </row>
    <row r="10" spans="1:57" s="11" customFormat="1" x14ac:dyDescent="0.2">
      <c r="A10" s="201" t="str">
        <f>Položky!B23</f>
        <v>97</v>
      </c>
      <c r="B10" s="99" t="str">
        <f>Položky!C23</f>
        <v>Prorážení otvorů</v>
      </c>
      <c r="C10" s="100"/>
      <c r="D10" s="101"/>
      <c r="E10" s="202">
        <f>Položky!BA30</f>
        <v>0</v>
      </c>
      <c r="F10" s="203">
        <f>Položky!BB30</f>
        <v>0</v>
      </c>
      <c r="G10" s="203">
        <f>Položky!BC30</f>
        <v>0</v>
      </c>
      <c r="H10" s="203">
        <f>Položky!BD30</f>
        <v>0</v>
      </c>
      <c r="I10" s="204">
        <f>Položky!BE30</f>
        <v>0</v>
      </c>
    </row>
    <row r="11" spans="1:57" s="11" customFormat="1" ht="13.5" thickBot="1" x14ac:dyDescent="0.25">
      <c r="A11" s="201" t="str">
        <f>Položky!B31</f>
        <v>99</v>
      </c>
      <c r="B11" s="99" t="str">
        <f>Položky!C31</f>
        <v>Staveništní přesun hmot</v>
      </c>
      <c r="C11" s="100"/>
      <c r="D11" s="101"/>
      <c r="E11" s="202">
        <f>Položky!BA33</f>
        <v>0</v>
      </c>
      <c r="F11" s="203">
        <f>Položky!BB33</f>
        <v>0</v>
      </c>
      <c r="G11" s="203">
        <f>Položky!BC33</f>
        <v>0</v>
      </c>
      <c r="H11" s="203">
        <f>Položky!BD33</f>
        <v>0</v>
      </c>
      <c r="I11" s="204">
        <f>Položky!BE33</f>
        <v>0</v>
      </c>
    </row>
    <row r="12" spans="1:57" s="107" customFormat="1" ht="13.5" thickBot="1" x14ac:dyDescent="0.25">
      <c r="A12" s="102"/>
      <c r="B12" s="94" t="s">
        <v>50</v>
      </c>
      <c r="C12" s="94"/>
      <c r="D12" s="103"/>
      <c r="E12" s="104">
        <f>SUM(E7:E11)</f>
        <v>0</v>
      </c>
      <c r="F12" s="105">
        <f>SUM(F7:F11)</f>
        <v>0</v>
      </c>
      <c r="G12" s="105">
        <f>SUM(G7:G11)</f>
        <v>0</v>
      </c>
      <c r="H12" s="105">
        <f>SUM(H7:H11)</f>
        <v>0</v>
      </c>
      <c r="I12" s="106">
        <f>SUM(I7:I11)</f>
        <v>0</v>
      </c>
    </row>
    <row r="13" spans="1:57" x14ac:dyDescent="0.2">
      <c r="A13" s="100"/>
      <c r="B13" s="100"/>
      <c r="C13" s="100"/>
      <c r="D13" s="100"/>
      <c r="E13" s="100"/>
      <c r="F13" s="100"/>
      <c r="G13" s="100"/>
      <c r="H13" s="100"/>
      <c r="I13" s="100"/>
    </row>
    <row r="14" spans="1:57" ht="19.5" customHeight="1" x14ac:dyDescent="0.25">
      <c r="A14" s="108" t="s">
        <v>51</v>
      </c>
      <c r="B14" s="108"/>
      <c r="C14" s="108"/>
      <c r="D14" s="108"/>
      <c r="E14" s="108"/>
      <c r="F14" s="108"/>
      <c r="G14" s="109"/>
      <c r="H14" s="108"/>
      <c r="I14" s="108"/>
      <c r="BA14" s="32"/>
      <c r="BB14" s="32"/>
      <c r="BC14" s="32"/>
      <c r="BD14" s="32"/>
      <c r="BE14" s="32"/>
    </row>
    <row r="15" spans="1:57" ht="13.5" thickBot="1" x14ac:dyDescent="0.25">
      <c r="A15" s="110"/>
      <c r="B15" s="110"/>
      <c r="C15" s="110"/>
      <c r="D15" s="110"/>
      <c r="E15" s="110"/>
      <c r="F15" s="110"/>
      <c r="G15" s="110"/>
      <c r="H15" s="110"/>
      <c r="I15" s="110"/>
    </row>
    <row r="16" spans="1:57" x14ac:dyDescent="0.2">
      <c r="A16" s="111" t="s">
        <v>52</v>
      </c>
      <c r="B16" s="112"/>
      <c r="C16" s="112"/>
      <c r="D16" s="113"/>
      <c r="E16" s="114" t="s">
        <v>53</v>
      </c>
      <c r="F16" s="115" t="s">
        <v>54</v>
      </c>
      <c r="G16" s="116" t="s">
        <v>55</v>
      </c>
      <c r="H16" s="117"/>
      <c r="I16" s="118" t="s">
        <v>53</v>
      </c>
    </row>
    <row r="17" spans="1:53" x14ac:dyDescent="0.2">
      <c r="A17" s="119" t="s">
        <v>113</v>
      </c>
      <c r="B17" s="120"/>
      <c r="C17" s="120"/>
      <c r="D17" s="121"/>
      <c r="E17" s="122"/>
      <c r="F17" s="123">
        <v>0</v>
      </c>
      <c r="G17" s="124">
        <f>CHOOSE(BA17+1,HSV+PSV,HSV+PSV+Mont,HSV+PSV+Dodavka+Mont,HSV,PSV,Mont,Dodavka,Mont+Dodavka,0)</f>
        <v>0</v>
      </c>
      <c r="H17" s="125"/>
      <c r="I17" s="126">
        <f>E17+F17*G17/100</f>
        <v>0</v>
      </c>
      <c r="BA17">
        <v>0</v>
      </c>
    </row>
    <row r="18" spans="1:53" x14ac:dyDescent="0.2">
      <c r="A18" s="119" t="s">
        <v>114</v>
      </c>
      <c r="B18" s="120"/>
      <c r="C18" s="120"/>
      <c r="D18" s="121"/>
      <c r="E18" s="122"/>
      <c r="F18" s="123">
        <v>0</v>
      </c>
      <c r="G18" s="124">
        <f>CHOOSE(BA18+1,HSV+PSV,HSV+PSV+Mont,HSV+PSV+Dodavka+Mont,HSV,PSV,Mont,Dodavka,Mont+Dodavka,0)</f>
        <v>0</v>
      </c>
      <c r="H18" s="125"/>
      <c r="I18" s="126">
        <f>E18+F18*G18/100</f>
        <v>0</v>
      </c>
      <c r="BA18">
        <v>0</v>
      </c>
    </row>
    <row r="19" spans="1:53" x14ac:dyDescent="0.2">
      <c r="A19" s="119" t="s">
        <v>115</v>
      </c>
      <c r="B19" s="120"/>
      <c r="C19" s="120"/>
      <c r="D19" s="121"/>
      <c r="E19" s="122"/>
      <c r="F19" s="123">
        <v>0</v>
      </c>
      <c r="G19" s="124">
        <f>CHOOSE(BA19+1,HSV+PSV,HSV+PSV+Mont,HSV+PSV+Dodavka+Mont,HSV,PSV,Mont,Dodavka,Mont+Dodavka,0)</f>
        <v>0</v>
      </c>
      <c r="H19" s="125"/>
      <c r="I19" s="126">
        <f>E19+F19*G19/100</f>
        <v>0</v>
      </c>
      <c r="BA19">
        <v>0</v>
      </c>
    </row>
    <row r="20" spans="1:53" ht="13.5" thickBot="1" x14ac:dyDescent="0.25">
      <c r="A20" s="127"/>
      <c r="B20" s="128" t="s">
        <v>56</v>
      </c>
      <c r="C20" s="129"/>
      <c r="D20" s="130"/>
      <c r="E20" s="131"/>
      <c r="F20" s="132"/>
      <c r="G20" s="132"/>
      <c r="H20" s="133">
        <f>SUM(I17:I19)</f>
        <v>0</v>
      </c>
      <c r="I20" s="134"/>
    </row>
    <row r="21" spans="1:53" x14ac:dyDescent="0.2">
      <c r="A21" s="110"/>
      <c r="B21" s="110"/>
      <c r="C21" s="110"/>
      <c r="D21" s="110"/>
      <c r="E21" s="110"/>
      <c r="F21" s="110"/>
      <c r="G21" s="110"/>
      <c r="H21" s="110"/>
      <c r="I21" s="110"/>
    </row>
    <row r="22" spans="1:53" x14ac:dyDescent="0.2">
      <c r="B22" s="107"/>
      <c r="F22" s="135"/>
      <c r="G22" s="136"/>
      <c r="H22" s="136"/>
      <c r="I22" s="137"/>
    </row>
    <row r="23" spans="1:53" x14ac:dyDescent="0.2">
      <c r="F23" s="135"/>
      <c r="G23" s="136"/>
      <c r="H23" s="136"/>
      <c r="I23" s="137"/>
    </row>
    <row r="24" spans="1:53" x14ac:dyDescent="0.2">
      <c r="F24" s="135"/>
      <c r="G24" s="136"/>
      <c r="H24" s="136"/>
      <c r="I24" s="137"/>
    </row>
    <row r="25" spans="1:53" x14ac:dyDescent="0.2">
      <c r="F25" s="135"/>
      <c r="G25" s="136"/>
      <c r="H25" s="136"/>
      <c r="I25" s="137"/>
    </row>
    <row r="26" spans="1:53" x14ac:dyDescent="0.2">
      <c r="F26" s="135"/>
      <c r="G26" s="136"/>
      <c r="H26" s="136"/>
      <c r="I26" s="137"/>
    </row>
    <row r="27" spans="1:53" x14ac:dyDescent="0.2">
      <c r="F27" s="135"/>
      <c r="G27" s="136"/>
      <c r="H27" s="136"/>
      <c r="I27" s="137"/>
    </row>
    <row r="28" spans="1:53" x14ac:dyDescent="0.2">
      <c r="F28" s="135"/>
      <c r="G28" s="136"/>
      <c r="H28" s="136"/>
      <c r="I28" s="137"/>
    </row>
    <row r="29" spans="1:53" x14ac:dyDescent="0.2">
      <c r="F29" s="135"/>
      <c r="G29" s="136"/>
      <c r="H29" s="136"/>
      <c r="I29" s="137"/>
    </row>
    <row r="30" spans="1:53" x14ac:dyDescent="0.2">
      <c r="F30" s="135"/>
      <c r="G30" s="136"/>
      <c r="H30" s="136"/>
      <c r="I30" s="137"/>
    </row>
    <row r="31" spans="1:53" x14ac:dyDescent="0.2">
      <c r="F31" s="135"/>
      <c r="G31" s="136"/>
      <c r="H31" s="136"/>
      <c r="I31" s="137"/>
    </row>
    <row r="32" spans="1:53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</sheetData>
  <mergeCells count="4">
    <mergeCell ref="A1:B1"/>
    <mergeCell ref="A2:B2"/>
    <mergeCell ref="G2:I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06"/>
  <sheetViews>
    <sheetView showGridLines="0" showZeros="0" zoomScaleNormal="100" workbookViewId="0">
      <selection activeCell="A33" sqref="A33:IV35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501-15+16-Úprava parkoviště,komunikace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41.9985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74</v>
      </c>
      <c r="D9" s="182"/>
      <c r="E9" s="183">
        <v>41.9985</v>
      </c>
      <c r="F9" s="184"/>
      <c r="G9" s="185"/>
      <c r="M9" s="186" t="s">
        <v>74</v>
      </c>
      <c r="O9" s="172"/>
    </row>
    <row r="10" spans="1:104" ht="22.5" x14ac:dyDescent="0.2">
      <c r="A10" s="173">
        <v>2</v>
      </c>
      <c r="B10" s="174" t="s">
        <v>75</v>
      </c>
      <c r="C10" s="175" t="s">
        <v>76</v>
      </c>
      <c r="D10" s="176" t="s">
        <v>77</v>
      </c>
      <c r="E10" s="177">
        <v>10.499599999999999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78</v>
      </c>
      <c r="D11" s="182"/>
      <c r="E11" s="183">
        <v>10.499599999999999</v>
      </c>
      <c r="F11" s="184"/>
      <c r="G11" s="185"/>
      <c r="M11" s="186" t="s">
        <v>78</v>
      </c>
      <c r="O11" s="172"/>
    </row>
    <row r="12" spans="1:104" x14ac:dyDescent="0.2">
      <c r="A12" s="173">
        <v>3</v>
      </c>
      <c r="B12" s="174" t="s">
        <v>79</v>
      </c>
      <c r="C12" s="175" t="s">
        <v>80</v>
      </c>
      <c r="D12" s="176" t="s">
        <v>77</v>
      </c>
      <c r="E12" s="177">
        <v>10.079599999999999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 x14ac:dyDescent="0.2">
      <c r="A13" s="179"/>
      <c r="B13" s="180"/>
      <c r="C13" s="181" t="s">
        <v>81</v>
      </c>
      <c r="D13" s="182"/>
      <c r="E13" s="183">
        <v>10.079599999999999</v>
      </c>
      <c r="F13" s="184"/>
      <c r="G13" s="185"/>
      <c r="M13" s="186" t="s">
        <v>81</v>
      </c>
      <c r="O13" s="172"/>
    </row>
    <row r="14" spans="1:104" x14ac:dyDescent="0.2">
      <c r="A14" s="173">
        <v>4</v>
      </c>
      <c r="B14" s="174" t="s">
        <v>82</v>
      </c>
      <c r="C14" s="175" t="s">
        <v>83</v>
      </c>
      <c r="D14" s="176" t="s">
        <v>84</v>
      </c>
      <c r="E14" s="177">
        <v>25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87"/>
      <c r="B15" s="188" t="s">
        <v>68</v>
      </c>
      <c r="C15" s="189" t="str">
        <f>CONCATENATE(B7," ",C7)</f>
        <v>1 Zemní práce</v>
      </c>
      <c r="D15" s="187"/>
      <c r="E15" s="190"/>
      <c r="F15" s="190"/>
      <c r="G15" s="191">
        <f>SUM(G7:G14)</f>
        <v>0</v>
      </c>
      <c r="O15" s="172">
        <v>4</v>
      </c>
      <c r="BA15" s="192">
        <f>SUM(BA7:BA14)</f>
        <v>0</v>
      </c>
      <c r="BB15" s="192">
        <f>SUM(BB7:BB14)</f>
        <v>0</v>
      </c>
      <c r="BC15" s="192">
        <f>SUM(BC7:BC14)</f>
        <v>0</v>
      </c>
      <c r="BD15" s="192">
        <f>SUM(BD7:BD14)</f>
        <v>0</v>
      </c>
      <c r="BE15" s="192">
        <f>SUM(BE7:BE14)</f>
        <v>0</v>
      </c>
    </row>
    <row r="16" spans="1:104" x14ac:dyDescent="0.2">
      <c r="A16" s="165" t="s">
        <v>65</v>
      </c>
      <c r="B16" s="166" t="s">
        <v>85</v>
      </c>
      <c r="C16" s="167" t="s">
        <v>86</v>
      </c>
      <c r="D16" s="168"/>
      <c r="E16" s="169"/>
      <c r="F16" s="169"/>
      <c r="G16" s="170"/>
      <c r="H16" s="171"/>
      <c r="I16" s="171"/>
      <c r="O16" s="172">
        <v>1</v>
      </c>
    </row>
    <row r="17" spans="1:104" ht="22.5" x14ac:dyDescent="0.2">
      <c r="A17" s="173">
        <v>5</v>
      </c>
      <c r="B17" s="174" t="s">
        <v>87</v>
      </c>
      <c r="C17" s="175" t="s">
        <v>88</v>
      </c>
      <c r="D17" s="176" t="s">
        <v>73</v>
      </c>
      <c r="E17" s="177">
        <v>130</v>
      </c>
      <c r="F17" s="177">
        <v>0</v>
      </c>
      <c r="G17" s="178">
        <f>E17*F17</f>
        <v>0</v>
      </c>
      <c r="O17" s="172">
        <v>2</v>
      </c>
      <c r="AA17" s="139">
        <v>12</v>
      </c>
      <c r="AB17" s="139">
        <v>0</v>
      </c>
      <c r="AC17" s="139">
        <v>5</v>
      </c>
      <c r="AZ17" s="139">
        <v>1</v>
      </c>
      <c r="BA17" s="139">
        <f>IF(AZ17=1,G17,0)</f>
        <v>0</v>
      </c>
      <c r="BB17" s="139">
        <f>IF(AZ17=2,G17,0)</f>
        <v>0</v>
      </c>
      <c r="BC17" s="139">
        <f>IF(AZ17=3,G17,0)</f>
        <v>0</v>
      </c>
      <c r="BD17" s="139">
        <f>IF(AZ17=4,G17,0)</f>
        <v>0</v>
      </c>
      <c r="BE17" s="139">
        <f>IF(AZ17=5,G17,0)</f>
        <v>0</v>
      </c>
      <c r="CZ17" s="139">
        <v>0.95387999999999995</v>
      </c>
    </row>
    <row r="18" spans="1:104" x14ac:dyDescent="0.2">
      <c r="A18" s="187"/>
      <c r="B18" s="188" t="s">
        <v>68</v>
      </c>
      <c r="C18" s="189" t="str">
        <f>CONCATENATE(B16," ",C16)</f>
        <v>5 Komunikace</v>
      </c>
      <c r="D18" s="187"/>
      <c r="E18" s="190"/>
      <c r="F18" s="190"/>
      <c r="G18" s="191">
        <f>SUM(G16:G17)</f>
        <v>0</v>
      </c>
      <c r="O18" s="172">
        <v>4</v>
      </c>
      <c r="BA18" s="192">
        <f>SUM(BA16:BA17)</f>
        <v>0</v>
      </c>
      <c r="BB18" s="192">
        <f>SUM(BB16:BB17)</f>
        <v>0</v>
      </c>
      <c r="BC18" s="192">
        <f>SUM(BC16:BC17)</f>
        <v>0</v>
      </c>
      <c r="BD18" s="192">
        <f>SUM(BD16:BD17)</f>
        <v>0</v>
      </c>
      <c r="BE18" s="192">
        <f>SUM(BE16:BE17)</f>
        <v>0</v>
      </c>
    </row>
    <row r="19" spans="1:104" x14ac:dyDescent="0.2">
      <c r="A19" s="165" t="s">
        <v>65</v>
      </c>
      <c r="B19" s="166" t="s">
        <v>89</v>
      </c>
      <c r="C19" s="167" t="s">
        <v>90</v>
      </c>
      <c r="D19" s="168"/>
      <c r="E19" s="169"/>
      <c r="F19" s="169"/>
      <c r="G19" s="170"/>
      <c r="H19" s="171"/>
      <c r="I19" s="171"/>
      <c r="O19" s="172">
        <v>1</v>
      </c>
    </row>
    <row r="20" spans="1:104" ht="22.5" x14ac:dyDescent="0.2">
      <c r="A20" s="173">
        <v>6</v>
      </c>
      <c r="B20" s="174" t="s">
        <v>91</v>
      </c>
      <c r="C20" s="175" t="s">
        <v>92</v>
      </c>
      <c r="D20" s="176" t="s">
        <v>84</v>
      </c>
      <c r="E20" s="177">
        <v>25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6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0.17033000000000001</v>
      </c>
    </row>
    <row r="21" spans="1:104" x14ac:dyDescent="0.2">
      <c r="A21" s="173">
        <v>7</v>
      </c>
      <c r="B21" s="174" t="s">
        <v>93</v>
      </c>
      <c r="C21" s="175" t="s">
        <v>94</v>
      </c>
      <c r="D21" s="176" t="s">
        <v>84</v>
      </c>
      <c r="E21" s="177">
        <v>25</v>
      </c>
      <c r="F21" s="177">
        <v>0</v>
      </c>
      <c r="G21" s="178">
        <f>E21*F21</f>
        <v>0</v>
      </c>
      <c r="O21" s="172">
        <v>2</v>
      </c>
      <c r="AA21" s="139">
        <v>12</v>
      </c>
      <c r="AB21" s="139">
        <v>0</v>
      </c>
      <c r="AC21" s="139">
        <v>7</v>
      </c>
      <c r="AZ21" s="139">
        <v>1</v>
      </c>
      <c r="BA21" s="139">
        <f>IF(AZ21=1,G21,0)</f>
        <v>0</v>
      </c>
      <c r="BB21" s="139">
        <f>IF(AZ21=2,G21,0)</f>
        <v>0</v>
      </c>
      <c r="BC21" s="139">
        <f>IF(AZ21=3,G21,0)</f>
        <v>0</v>
      </c>
      <c r="BD21" s="139">
        <f>IF(AZ21=4,G21,0)</f>
        <v>0</v>
      </c>
      <c r="BE21" s="139">
        <f>IF(AZ21=5,G21,0)</f>
        <v>0</v>
      </c>
      <c r="CZ21" s="139">
        <v>0</v>
      </c>
    </row>
    <row r="22" spans="1:104" x14ac:dyDescent="0.2">
      <c r="A22" s="187"/>
      <c r="B22" s="188" t="s">
        <v>68</v>
      </c>
      <c r="C22" s="189" t="str">
        <f>CONCATENATE(B19," ",C19)</f>
        <v>91 Doplňující práce na komunikaci</v>
      </c>
      <c r="D22" s="187"/>
      <c r="E22" s="190"/>
      <c r="F22" s="190"/>
      <c r="G22" s="191">
        <f>SUM(G19:G21)</f>
        <v>0</v>
      </c>
      <c r="O22" s="172">
        <v>4</v>
      </c>
      <c r="BA22" s="192">
        <f>SUM(BA19:BA21)</f>
        <v>0</v>
      </c>
      <c r="BB22" s="192">
        <f>SUM(BB19:BB21)</f>
        <v>0</v>
      </c>
      <c r="BC22" s="192">
        <f>SUM(BC19:BC21)</f>
        <v>0</v>
      </c>
      <c r="BD22" s="192">
        <f>SUM(BD19:BD21)</f>
        <v>0</v>
      </c>
      <c r="BE22" s="192">
        <f>SUM(BE19:BE21)</f>
        <v>0</v>
      </c>
    </row>
    <row r="23" spans="1:104" x14ac:dyDescent="0.2">
      <c r="A23" s="165" t="s">
        <v>65</v>
      </c>
      <c r="B23" s="166" t="s">
        <v>95</v>
      </c>
      <c r="C23" s="167" t="s">
        <v>96</v>
      </c>
      <c r="D23" s="168"/>
      <c r="E23" s="169"/>
      <c r="F23" s="169"/>
      <c r="G23" s="170"/>
      <c r="H23" s="171"/>
      <c r="I23" s="171"/>
      <c r="O23" s="172">
        <v>1</v>
      </c>
    </row>
    <row r="24" spans="1:104" x14ac:dyDescent="0.2">
      <c r="A24" s="173">
        <v>8</v>
      </c>
      <c r="B24" s="174" t="s">
        <v>97</v>
      </c>
      <c r="C24" s="175" t="s">
        <v>98</v>
      </c>
      <c r="D24" s="176" t="s">
        <v>99</v>
      </c>
      <c r="E24" s="177">
        <v>79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8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3">
        <v>9</v>
      </c>
      <c r="B25" s="174" t="s">
        <v>100</v>
      </c>
      <c r="C25" s="175" t="s">
        <v>101</v>
      </c>
      <c r="D25" s="176" t="s">
        <v>99</v>
      </c>
      <c r="E25" s="177">
        <v>79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9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 x14ac:dyDescent="0.2">
      <c r="A26" s="173">
        <v>10</v>
      </c>
      <c r="B26" s="174" t="s">
        <v>102</v>
      </c>
      <c r="C26" s="175" t="s">
        <v>103</v>
      </c>
      <c r="D26" s="176" t="s">
        <v>99</v>
      </c>
      <c r="E26" s="177">
        <v>1501</v>
      </c>
      <c r="F26" s="177">
        <v>0</v>
      </c>
      <c r="G26" s="178">
        <f>E26*F26</f>
        <v>0</v>
      </c>
      <c r="O26" s="172">
        <v>2</v>
      </c>
      <c r="AA26" s="139">
        <v>12</v>
      </c>
      <c r="AB26" s="139">
        <v>0</v>
      </c>
      <c r="AC26" s="139">
        <v>10</v>
      </c>
      <c r="AZ26" s="139">
        <v>1</v>
      </c>
      <c r="BA26" s="139">
        <f>IF(AZ26=1,G26,0)</f>
        <v>0</v>
      </c>
      <c r="BB26" s="139">
        <f>IF(AZ26=2,G26,0)</f>
        <v>0</v>
      </c>
      <c r="BC26" s="139">
        <f>IF(AZ26=3,G26,0)</f>
        <v>0</v>
      </c>
      <c r="BD26" s="139">
        <f>IF(AZ26=4,G26,0)</f>
        <v>0</v>
      </c>
      <c r="BE26" s="139">
        <f>IF(AZ26=5,G26,0)</f>
        <v>0</v>
      </c>
      <c r="CZ26" s="139">
        <v>0</v>
      </c>
    </row>
    <row r="27" spans="1:104" x14ac:dyDescent="0.2">
      <c r="A27" s="179"/>
      <c r="B27" s="180"/>
      <c r="C27" s="181" t="s">
        <v>104</v>
      </c>
      <c r="D27" s="182"/>
      <c r="E27" s="183">
        <v>1501</v>
      </c>
      <c r="F27" s="184"/>
      <c r="G27" s="185"/>
      <c r="M27" s="186" t="s">
        <v>104</v>
      </c>
      <c r="O27" s="172"/>
    </row>
    <row r="28" spans="1:104" x14ac:dyDescent="0.2">
      <c r="A28" s="173">
        <v>11</v>
      </c>
      <c r="B28" s="174" t="s">
        <v>105</v>
      </c>
      <c r="C28" s="175" t="s">
        <v>106</v>
      </c>
      <c r="D28" s="176" t="s">
        <v>99</v>
      </c>
      <c r="E28" s="177">
        <v>79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11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0</v>
      </c>
    </row>
    <row r="29" spans="1:104" x14ac:dyDescent="0.2">
      <c r="A29" s="173">
        <v>12</v>
      </c>
      <c r="B29" s="174" t="s">
        <v>107</v>
      </c>
      <c r="C29" s="175" t="s">
        <v>108</v>
      </c>
      <c r="D29" s="176" t="s">
        <v>99</v>
      </c>
      <c r="E29" s="177">
        <v>79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0</v>
      </c>
      <c r="AC29" s="139">
        <v>12</v>
      </c>
      <c r="AZ29" s="139">
        <v>1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0</v>
      </c>
    </row>
    <row r="30" spans="1:104" x14ac:dyDescent="0.2">
      <c r="A30" s="187"/>
      <c r="B30" s="188" t="s">
        <v>68</v>
      </c>
      <c r="C30" s="189" t="str">
        <f>CONCATENATE(B23," ",C23)</f>
        <v>97 Prorážení otvorů</v>
      </c>
      <c r="D30" s="187"/>
      <c r="E30" s="190"/>
      <c r="F30" s="190"/>
      <c r="G30" s="191">
        <f>SUM(G23:G29)</f>
        <v>0</v>
      </c>
      <c r="O30" s="172">
        <v>4</v>
      </c>
      <c r="BA30" s="192">
        <f>SUM(BA23:BA29)</f>
        <v>0</v>
      </c>
      <c r="BB30" s="192">
        <f>SUM(BB23:BB29)</f>
        <v>0</v>
      </c>
      <c r="BC30" s="192">
        <f>SUM(BC23:BC29)</f>
        <v>0</v>
      </c>
      <c r="BD30" s="192">
        <f>SUM(BD23:BD29)</f>
        <v>0</v>
      </c>
      <c r="BE30" s="192">
        <f>SUM(BE23:BE29)</f>
        <v>0</v>
      </c>
    </row>
    <row r="31" spans="1:104" x14ac:dyDescent="0.2">
      <c r="A31" s="165" t="s">
        <v>65</v>
      </c>
      <c r="B31" s="166" t="s">
        <v>109</v>
      </c>
      <c r="C31" s="167" t="s">
        <v>110</v>
      </c>
      <c r="D31" s="168"/>
      <c r="E31" s="169"/>
      <c r="F31" s="169"/>
      <c r="G31" s="170"/>
      <c r="H31" s="171"/>
      <c r="I31" s="171"/>
      <c r="O31" s="172">
        <v>1</v>
      </c>
    </row>
    <row r="32" spans="1:104" x14ac:dyDescent="0.2">
      <c r="A32" s="173">
        <v>13</v>
      </c>
      <c r="B32" s="174" t="s">
        <v>111</v>
      </c>
      <c r="C32" s="175" t="s">
        <v>112</v>
      </c>
      <c r="D32" s="176" t="s">
        <v>99</v>
      </c>
      <c r="E32" s="177">
        <v>5</v>
      </c>
      <c r="F32" s="177">
        <v>0</v>
      </c>
      <c r="G32" s="178">
        <f>E32*F32</f>
        <v>0</v>
      </c>
      <c r="O32" s="172">
        <v>2</v>
      </c>
      <c r="AA32" s="139">
        <v>12</v>
      </c>
      <c r="AB32" s="139">
        <v>0</v>
      </c>
      <c r="AC32" s="139">
        <v>13</v>
      </c>
      <c r="AZ32" s="139">
        <v>1</v>
      </c>
      <c r="BA32" s="139">
        <f>IF(AZ32=1,G32,0)</f>
        <v>0</v>
      </c>
      <c r="BB32" s="139">
        <f>IF(AZ32=2,G32,0)</f>
        <v>0</v>
      </c>
      <c r="BC32" s="139">
        <f>IF(AZ32=3,G32,0)</f>
        <v>0</v>
      </c>
      <c r="BD32" s="139">
        <f>IF(AZ32=4,G32,0)</f>
        <v>0</v>
      </c>
      <c r="BE32" s="139">
        <f>IF(AZ32=5,G32,0)</f>
        <v>0</v>
      </c>
      <c r="CZ32" s="139">
        <v>0</v>
      </c>
    </row>
    <row r="33" spans="1:57" x14ac:dyDescent="0.2">
      <c r="A33" s="187"/>
      <c r="B33" s="188" t="s">
        <v>68</v>
      </c>
      <c r="C33" s="189" t="str">
        <f>CONCATENATE(B31," ",C31)</f>
        <v>99 Staveništní přesun hmot</v>
      </c>
      <c r="D33" s="187"/>
      <c r="E33" s="190"/>
      <c r="F33" s="190"/>
      <c r="G33" s="191">
        <f>SUM(G31:G32)</f>
        <v>0</v>
      </c>
      <c r="O33" s="172">
        <v>4</v>
      </c>
      <c r="BA33" s="192">
        <f>SUM(BA31:BA32)</f>
        <v>0</v>
      </c>
      <c r="BB33" s="192">
        <f>SUM(BB31:BB32)</f>
        <v>0</v>
      </c>
      <c r="BC33" s="192">
        <f>SUM(BC31:BC32)</f>
        <v>0</v>
      </c>
      <c r="BD33" s="192">
        <f>SUM(BD31:BD32)</f>
        <v>0</v>
      </c>
      <c r="BE33" s="192">
        <f>SUM(BE31:BE32)</f>
        <v>0</v>
      </c>
    </row>
    <row r="34" spans="1:57" x14ac:dyDescent="0.2">
      <c r="A34" s="140"/>
      <c r="B34" s="140"/>
      <c r="C34" s="140"/>
      <c r="D34" s="140"/>
      <c r="E34" s="140"/>
      <c r="F34" s="140"/>
      <c r="G34" s="140"/>
    </row>
    <row r="35" spans="1:57" x14ac:dyDescent="0.2">
      <c r="E35" s="139"/>
    </row>
    <row r="36" spans="1:57" x14ac:dyDescent="0.2">
      <c r="E36" s="139"/>
    </row>
    <row r="37" spans="1:57" x14ac:dyDescent="0.2">
      <c r="E37" s="139"/>
    </row>
    <row r="38" spans="1:57" x14ac:dyDescent="0.2">
      <c r="E38" s="139"/>
    </row>
    <row r="39" spans="1:57" x14ac:dyDescent="0.2">
      <c r="E39" s="139"/>
    </row>
    <row r="40" spans="1:57" x14ac:dyDescent="0.2">
      <c r="E40" s="139"/>
    </row>
    <row r="41" spans="1:57" x14ac:dyDescent="0.2">
      <c r="E41" s="139"/>
    </row>
    <row r="42" spans="1:57" x14ac:dyDescent="0.2">
      <c r="E42" s="139"/>
    </row>
    <row r="43" spans="1:57" x14ac:dyDescent="0.2">
      <c r="E43" s="139"/>
    </row>
    <row r="44" spans="1:57" x14ac:dyDescent="0.2">
      <c r="E44" s="139"/>
    </row>
    <row r="45" spans="1:57" x14ac:dyDescent="0.2">
      <c r="E45" s="139"/>
    </row>
    <row r="46" spans="1:57" x14ac:dyDescent="0.2">
      <c r="E46" s="139"/>
    </row>
    <row r="47" spans="1:57" x14ac:dyDescent="0.2">
      <c r="E47" s="139"/>
    </row>
    <row r="48" spans="1:57" x14ac:dyDescent="0.2">
      <c r="E48" s="139"/>
    </row>
    <row r="49" spans="1:7" x14ac:dyDescent="0.2">
      <c r="E49" s="139"/>
    </row>
    <row r="50" spans="1:7" x14ac:dyDescent="0.2">
      <c r="E50" s="139"/>
    </row>
    <row r="51" spans="1:7" x14ac:dyDescent="0.2">
      <c r="E51" s="139"/>
    </row>
    <row r="52" spans="1:7" x14ac:dyDescent="0.2">
      <c r="E52" s="139"/>
    </row>
    <row r="53" spans="1:7" x14ac:dyDescent="0.2">
      <c r="E53" s="139"/>
    </row>
    <row r="54" spans="1:7" x14ac:dyDescent="0.2">
      <c r="E54" s="139"/>
    </row>
    <row r="55" spans="1:7" x14ac:dyDescent="0.2">
      <c r="E55" s="139"/>
    </row>
    <row r="56" spans="1:7" x14ac:dyDescent="0.2">
      <c r="E56" s="139"/>
    </row>
    <row r="57" spans="1:7" x14ac:dyDescent="0.2">
      <c r="A57" s="193"/>
      <c r="B57" s="193"/>
      <c r="C57" s="193"/>
      <c r="D57" s="193"/>
      <c r="E57" s="193"/>
      <c r="F57" s="193"/>
      <c r="G57" s="193"/>
    </row>
    <row r="58" spans="1:7" x14ac:dyDescent="0.2">
      <c r="A58" s="193"/>
      <c r="B58" s="193"/>
      <c r="C58" s="193"/>
      <c r="D58" s="193"/>
      <c r="E58" s="193"/>
      <c r="F58" s="193"/>
      <c r="G58" s="193"/>
    </row>
    <row r="59" spans="1:7" x14ac:dyDescent="0.2">
      <c r="A59" s="193"/>
      <c r="B59" s="193"/>
      <c r="C59" s="193"/>
      <c r="D59" s="193"/>
      <c r="E59" s="193"/>
      <c r="F59" s="193"/>
      <c r="G59" s="193"/>
    </row>
    <row r="60" spans="1:7" x14ac:dyDescent="0.2">
      <c r="A60" s="193"/>
      <c r="B60" s="193"/>
      <c r="C60" s="193"/>
      <c r="D60" s="193"/>
      <c r="E60" s="193"/>
      <c r="F60" s="193"/>
      <c r="G60" s="193"/>
    </row>
    <row r="61" spans="1:7" x14ac:dyDescent="0.2">
      <c r="E61" s="139"/>
    </row>
    <row r="62" spans="1:7" x14ac:dyDescent="0.2">
      <c r="E62" s="139"/>
    </row>
    <row r="63" spans="1:7" x14ac:dyDescent="0.2">
      <c r="E63" s="139"/>
    </row>
    <row r="64" spans="1:7" x14ac:dyDescent="0.2">
      <c r="E64" s="139"/>
    </row>
    <row r="65" spans="5:5" x14ac:dyDescent="0.2">
      <c r="E65" s="139"/>
    </row>
    <row r="66" spans="5:5" x14ac:dyDescent="0.2">
      <c r="E66" s="139"/>
    </row>
    <row r="67" spans="5:5" x14ac:dyDescent="0.2">
      <c r="E67" s="139"/>
    </row>
    <row r="68" spans="5:5" x14ac:dyDescent="0.2">
      <c r="E68" s="139"/>
    </row>
    <row r="69" spans="5:5" x14ac:dyDescent="0.2">
      <c r="E69" s="139"/>
    </row>
    <row r="70" spans="5:5" x14ac:dyDescent="0.2">
      <c r="E70" s="139"/>
    </row>
    <row r="71" spans="5:5" x14ac:dyDescent="0.2">
      <c r="E71" s="139"/>
    </row>
    <row r="72" spans="5:5" x14ac:dyDescent="0.2">
      <c r="E72" s="139"/>
    </row>
    <row r="73" spans="5:5" x14ac:dyDescent="0.2">
      <c r="E73" s="139"/>
    </row>
    <row r="74" spans="5:5" x14ac:dyDescent="0.2">
      <c r="E74" s="139"/>
    </row>
    <row r="75" spans="5:5" x14ac:dyDescent="0.2">
      <c r="E75" s="139"/>
    </row>
    <row r="76" spans="5:5" x14ac:dyDescent="0.2">
      <c r="E76" s="139"/>
    </row>
    <row r="77" spans="5:5" x14ac:dyDescent="0.2">
      <c r="E77" s="139"/>
    </row>
    <row r="78" spans="5:5" x14ac:dyDescent="0.2">
      <c r="E78" s="139"/>
    </row>
    <row r="79" spans="5:5" x14ac:dyDescent="0.2">
      <c r="E79" s="139"/>
    </row>
    <row r="80" spans="5:5" x14ac:dyDescent="0.2">
      <c r="E80" s="139"/>
    </row>
    <row r="81" spans="1:7" x14ac:dyDescent="0.2">
      <c r="E81" s="139"/>
    </row>
    <row r="82" spans="1:7" x14ac:dyDescent="0.2">
      <c r="E82" s="139"/>
    </row>
    <row r="83" spans="1:7" x14ac:dyDescent="0.2">
      <c r="E83" s="139"/>
    </row>
    <row r="84" spans="1:7" x14ac:dyDescent="0.2">
      <c r="E84" s="139"/>
    </row>
    <row r="85" spans="1:7" x14ac:dyDescent="0.2">
      <c r="E85" s="139"/>
    </row>
    <row r="86" spans="1:7" x14ac:dyDescent="0.2">
      <c r="E86" s="139"/>
    </row>
    <row r="87" spans="1:7" x14ac:dyDescent="0.2">
      <c r="E87" s="139"/>
    </row>
    <row r="88" spans="1:7" x14ac:dyDescent="0.2">
      <c r="E88" s="139"/>
    </row>
    <row r="89" spans="1:7" x14ac:dyDescent="0.2">
      <c r="E89" s="139"/>
    </row>
    <row r="90" spans="1:7" x14ac:dyDescent="0.2">
      <c r="E90" s="139"/>
    </row>
    <row r="91" spans="1:7" x14ac:dyDescent="0.2">
      <c r="E91" s="139"/>
    </row>
    <row r="92" spans="1:7" x14ac:dyDescent="0.2">
      <c r="A92" s="194"/>
      <c r="B92" s="194"/>
    </row>
    <row r="93" spans="1:7" x14ac:dyDescent="0.2">
      <c r="A93" s="193"/>
      <c r="B93" s="193"/>
      <c r="C93" s="196"/>
      <c r="D93" s="196"/>
      <c r="E93" s="197"/>
      <c r="F93" s="196"/>
      <c r="G93" s="198"/>
    </row>
    <row r="94" spans="1:7" x14ac:dyDescent="0.2">
      <c r="A94" s="199"/>
      <c r="B94" s="199"/>
      <c r="C94" s="193"/>
      <c r="D94" s="193"/>
      <c r="E94" s="200"/>
      <c r="F94" s="193"/>
      <c r="G94" s="193"/>
    </row>
    <row r="95" spans="1:7" x14ac:dyDescent="0.2">
      <c r="A95" s="193"/>
      <c r="B95" s="193"/>
      <c r="C95" s="193"/>
      <c r="D95" s="193"/>
      <c r="E95" s="200"/>
      <c r="F95" s="193"/>
      <c r="G95" s="193"/>
    </row>
    <row r="96" spans="1:7" x14ac:dyDescent="0.2">
      <c r="A96" s="193"/>
      <c r="B96" s="193"/>
      <c r="C96" s="193"/>
      <c r="D96" s="193"/>
      <c r="E96" s="200"/>
      <c r="F96" s="193"/>
      <c r="G96" s="193"/>
    </row>
    <row r="97" spans="1:7" x14ac:dyDescent="0.2">
      <c r="A97" s="193"/>
      <c r="B97" s="193"/>
      <c r="C97" s="193"/>
      <c r="D97" s="193"/>
      <c r="E97" s="200"/>
      <c r="F97" s="193"/>
      <c r="G97" s="193"/>
    </row>
    <row r="98" spans="1:7" x14ac:dyDescent="0.2">
      <c r="A98" s="193"/>
      <c r="B98" s="193"/>
      <c r="C98" s="193"/>
      <c r="D98" s="193"/>
      <c r="E98" s="200"/>
      <c r="F98" s="193"/>
      <c r="G98" s="193"/>
    </row>
    <row r="99" spans="1:7" x14ac:dyDescent="0.2">
      <c r="A99" s="193"/>
      <c r="B99" s="193"/>
      <c r="C99" s="193"/>
      <c r="D99" s="193"/>
      <c r="E99" s="200"/>
      <c r="F99" s="193"/>
      <c r="G99" s="193"/>
    </row>
    <row r="100" spans="1:7" x14ac:dyDescent="0.2">
      <c r="A100" s="193"/>
      <c r="B100" s="193"/>
      <c r="C100" s="193"/>
      <c r="D100" s="193"/>
      <c r="E100" s="200"/>
      <c r="F100" s="193"/>
      <c r="G100" s="193"/>
    </row>
    <row r="101" spans="1:7" x14ac:dyDescent="0.2">
      <c r="A101" s="193"/>
      <c r="B101" s="193"/>
      <c r="C101" s="193"/>
      <c r="D101" s="193"/>
      <c r="E101" s="200"/>
      <c r="F101" s="193"/>
      <c r="G101" s="193"/>
    </row>
    <row r="102" spans="1:7" x14ac:dyDescent="0.2">
      <c r="A102" s="193"/>
      <c r="B102" s="193"/>
      <c r="C102" s="193"/>
      <c r="D102" s="193"/>
      <c r="E102" s="200"/>
      <c r="F102" s="193"/>
      <c r="G102" s="193"/>
    </row>
    <row r="103" spans="1:7" x14ac:dyDescent="0.2">
      <c r="A103" s="193"/>
      <c r="B103" s="193"/>
      <c r="C103" s="193"/>
      <c r="D103" s="193"/>
      <c r="E103" s="200"/>
      <c r="F103" s="193"/>
      <c r="G103" s="193"/>
    </row>
    <row r="104" spans="1:7" x14ac:dyDescent="0.2">
      <c r="A104" s="193"/>
      <c r="B104" s="193"/>
      <c r="C104" s="193"/>
      <c r="D104" s="193"/>
      <c r="E104" s="200"/>
      <c r="F104" s="193"/>
      <c r="G104" s="193"/>
    </row>
    <row r="105" spans="1:7" x14ac:dyDescent="0.2">
      <c r="A105" s="193"/>
      <c r="B105" s="193"/>
      <c r="C105" s="193"/>
      <c r="D105" s="193"/>
      <c r="E105" s="200"/>
      <c r="F105" s="193"/>
      <c r="G105" s="193"/>
    </row>
    <row r="106" spans="1:7" x14ac:dyDescent="0.2">
      <c r="A106" s="193"/>
      <c r="B106" s="193"/>
      <c r="C106" s="193"/>
      <c r="D106" s="193"/>
      <c r="E106" s="200"/>
      <c r="F106" s="193"/>
      <c r="G106" s="193"/>
    </row>
  </sheetData>
  <mergeCells count="8">
    <mergeCell ref="C27:D27"/>
    <mergeCell ref="A1:G1"/>
    <mergeCell ref="A3:B3"/>
    <mergeCell ref="A4:B4"/>
    <mergeCell ref="E4:G4"/>
    <mergeCell ref="C9:D9"/>
    <mergeCell ref="C11:D11"/>
    <mergeCell ref="C13:D13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2015-02-26T15:39:09Z</dcterms:created>
  <dcterms:modified xsi:type="dcterms:W3CDTF">2015-02-26T15:40:38Z</dcterms:modified>
</cp:coreProperties>
</file>